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<sst xmlns="http://schemas.openxmlformats.org/spreadsheetml/2006/main" count="47" uniqueCount="33">
  <si>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Ingresos</t>
  </si>
  <si>
    <t>.</t>
  </si>
  <si>
    <t>%</t>
  </si>
  <si>
    <t>. Sueldo 1</t>
  </si>
  <si>
    <t>. Sueldo 2</t>
  </si>
  <si>
    <t>. Alquileres cobrados</t>
  </si>
  <si>
    <t>. Dividendos</t>
  </si>
  <si>
    <t>. Honorarios facturados</t>
  </si>
  <si>
    <t>. Otros Ingresos 1</t>
  </si>
  <si>
    <t>. Otros Ingresos 2</t>
  </si>
  <si>
    <t>Total de Ingresos</t>
  </si>
  <si>
    <t>Gastos</t>
  </si>
  <si>
    <t>R</t>
  </si>
  <si>
    <t>NR</t>
  </si>
  <si>
    <t>Indumentaria</t>
  </si>
  <si>
    <t>Transporte y comunicaciones</t>
  </si>
  <si>
    <t>Educación</t>
  </si>
  <si>
    <t>Alimentos y bebidas</t>
  </si>
  <si>
    <t>Vivienda y servicios básicos</t>
  </si>
  <si>
    <t>Esparcimiento</t>
  </si>
  <si>
    <t>Otros</t>
  </si>
  <si>
    <t>Equip. y manten. hogar</t>
  </si>
  <si>
    <t>Atención médica y gastos salud</t>
  </si>
  <si>
    <t>Total de Gastos</t>
  </si>
  <si>
    <t>Disponible / (Déficit)</t>
  </si>
  <si>
    <t>Saldo Caja y Bancos al Inicio</t>
  </si>
  <si>
    <t>Disponible / (Déficit) del Periodo</t>
  </si>
  <si>
    <t>Saldo Caja y Bancos al Final</t>
  </si>
  <si>
    <t>Presupuesto de Ingresos y Gastos</t>
  </si>
  <si>
    <t>Ingresos disponibles para consumo</t>
  </si>
  <si>
    <t>Ahorro (pagarse a uno primero)</t>
  </si>
  <si>
    <t>Prom 2015</t>
  </si>
  <si>
    <t>TOTAL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</si>
</sst>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\-mm\-yy;@"/>
    <numFmt numFmtId="165" formatCode="_ * #,##0_ ;_ * \-#,##0_ ;_ * &quot;-&quot;??_ ;_ @_ "/>
    <numFmt numFmtId="166" formatCode="0.0%"/>
    <numFmt numFmtId="167" formatCode="dd/mm/yy;@"/>
    <numFmt numFmtId="168" formatCode="_ * #,##0_ ;[Red]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roxima Nova Alt Rg"/>
      <family val="3"/>
    </font>
    <font>
      <sz val="11"/>
      <color indexed="9"/>
      <name val="Proxima Nova Alt Rg"/>
      <family val="3"/>
    </font>
    <font>
      <b/>
      <sz val="10"/>
      <color indexed="9"/>
      <name val="Trajan Pro"/>
      <family val="1"/>
    </font>
    <font>
      <sz val="11"/>
      <color indexed="30"/>
      <name val="Proxima Nova Alt Rg"/>
      <family val="3"/>
    </font>
    <font>
      <b/>
      <sz val="11"/>
      <color indexed="9"/>
      <name val="Proxima Nova Alt Rg"/>
      <family val="3"/>
    </font>
    <font>
      <b/>
      <sz val="11"/>
      <color indexed="8"/>
      <name val="Proxima Nova Alt Rg"/>
      <family val="3"/>
    </font>
    <font>
      <b/>
      <sz val="11"/>
      <color indexed="30"/>
      <name val="Proxima Nova Alt Rg"/>
      <family val="3"/>
    </font>
    <font>
      <sz val="10"/>
      <color indexed="9"/>
      <name val="Proxima Nova Alt Rg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Proxima Nova Alt Rg"/>
      <family val="3"/>
    </font>
    <font>
      <sz val="11"/>
      <color theme="0"/>
      <name val="Proxima Nova Alt Rg"/>
      <family val="3"/>
    </font>
    <font>
      <b/>
      <sz val="11"/>
      <color rgb="FFFFFFFF"/>
      <name val="Proxima Nova Alt Rg"/>
      <family val="3"/>
    </font>
    <font>
      <b/>
      <sz val="11"/>
      <color theme="1"/>
      <name val="Proxima Nova Alt Rg"/>
      <family val="3"/>
    </font>
    <font>
      <sz val="11"/>
      <color rgb="FF0070C0"/>
      <name val="Proxima Nova Alt Rg"/>
      <family val="3"/>
    </font>
    <font>
      <b/>
      <sz val="11"/>
      <color rgb="FF0070C0"/>
      <name val="Proxima Nova Alt Rg"/>
      <family val="3"/>
    </font>
    <font>
      <sz val="10"/>
      <color rgb="FFFFFFFF"/>
      <name val="Proxima Nova Alt Rg"/>
      <family val="3"/>
    </font>
    <font>
      <sz val="11"/>
      <color rgb="FFFFFFFF"/>
      <name val="Proxima Nova Alt Rg"/>
      <family val="3"/>
    </font>
    <font>
      <b/>
      <sz val="10"/>
      <color theme="0"/>
      <name val="Trajan Pro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504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3" fontId="0" fillId="0" borderId="0" xfId="46" applyFont="1" applyAlignment="1">
      <alignment/>
    </xf>
    <xf numFmtId="165" fontId="0" fillId="0" borderId="0" xfId="46" applyNumberFormat="1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165" fontId="42" fillId="0" borderId="0" xfId="46" applyNumberFormat="1" applyFont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  <xf numFmtId="43" fontId="44" fillId="34" borderId="0" xfId="46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42" fillId="0" borderId="0" xfId="0" applyFont="1" applyAlignment="1">
      <alignment/>
    </xf>
    <xf numFmtId="43" fontId="42" fillId="0" borderId="0" xfId="46" applyFont="1" applyAlignment="1">
      <alignment/>
    </xf>
    <xf numFmtId="0" fontId="42" fillId="0" borderId="0" xfId="0" applyFont="1" applyAlignment="1">
      <alignment horizontal="center"/>
    </xf>
    <xf numFmtId="165" fontId="42" fillId="0" borderId="10" xfId="46" applyNumberFormat="1" applyFont="1" applyBorder="1" applyAlignment="1">
      <alignment/>
    </xf>
    <xf numFmtId="165" fontId="45" fillId="0" borderId="10" xfId="46" applyNumberFormat="1" applyFont="1" applyBorder="1" applyAlignment="1">
      <alignment/>
    </xf>
    <xf numFmtId="166" fontId="42" fillId="0" borderId="10" xfId="52" applyNumberFormat="1" applyFont="1" applyBorder="1" applyAlignment="1">
      <alignment horizontal="center"/>
    </xf>
    <xf numFmtId="43" fontId="45" fillId="0" borderId="0" xfId="46" applyFont="1" applyAlignment="1">
      <alignment/>
    </xf>
    <xf numFmtId="0" fontId="45" fillId="0" borderId="0" xfId="0" applyFont="1" applyAlignment="1">
      <alignment horizontal="center"/>
    </xf>
    <xf numFmtId="165" fontId="45" fillId="0" borderId="11" xfId="46" applyNumberFormat="1" applyFont="1" applyBorder="1" applyAlignment="1">
      <alignment/>
    </xf>
    <xf numFmtId="165" fontId="45" fillId="0" borderId="12" xfId="46" applyNumberFormat="1" applyFont="1" applyBorder="1" applyAlignment="1">
      <alignment/>
    </xf>
    <xf numFmtId="9" fontId="45" fillId="0" borderId="11" xfId="52" applyFont="1" applyBorder="1" applyAlignment="1">
      <alignment horizontal="center"/>
    </xf>
    <xf numFmtId="0" fontId="45" fillId="0" borderId="0" xfId="0" applyFont="1" applyAlignment="1">
      <alignment/>
    </xf>
    <xf numFmtId="9" fontId="46" fillId="4" borderId="0" xfId="0" applyNumberFormat="1" applyFont="1" applyFill="1" applyAlignment="1">
      <alignment horizontal="center"/>
    </xf>
    <xf numFmtId="165" fontId="46" fillId="4" borderId="10" xfId="46" applyNumberFormat="1" applyFont="1" applyFill="1" applyBorder="1" applyAlignment="1">
      <alignment/>
    </xf>
    <xf numFmtId="165" fontId="46" fillId="4" borderId="0" xfId="46" applyNumberFormat="1" applyFont="1" applyFill="1" applyAlignment="1">
      <alignment/>
    </xf>
    <xf numFmtId="165" fontId="47" fillId="4" borderId="10" xfId="46" applyNumberFormat="1" applyFont="1" applyFill="1" applyBorder="1" applyAlignment="1">
      <alignment/>
    </xf>
    <xf numFmtId="166" fontId="46" fillId="4" borderId="10" xfId="52" applyNumberFormat="1" applyFont="1" applyFill="1" applyBorder="1" applyAlignment="1">
      <alignment horizontal="center"/>
    </xf>
    <xf numFmtId="43" fontId="44" fillId="35" borderId="0" xfId="46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42" fillId="0" borderId="10" xfId="0" applyFont="1" applyBorder="1" applyAlignment="1">
      <alignment horizontal="center"/>
    </xf>
    <xf numFmtId="168" fontId="45" fillId="0" borderId="11" xfId="46" applyNumberFormat="1" applyFont="1" applyBorder="1" applyAlignment="1">
      <alignment/>
    </xf>
    <xf numFmtId="168" fontId="45" fillId="0" borderId="12" xfId="46" applyNumberFormat="1" applyFont="1" applyBorder="1" applyAlignment="1">
      <alignment/>
    </xf>
    <xf numFmtId="166" fontId="45" fillId="0" borderId="11" xfId="52" applyNumberFormat="1" applyFont="1" applyBorder="1" applyAlignment="1">
      <alignment horizontal="center"/>
    </xf>
    <xf numFmtId="165" fontId="42" fillId="0" borderId="13" xfId="46" applyNumberFormat="1" applyFont="1" applyBorder="1" applyAlignment="1">
      <alignment/>
    </xf>
    <xf numFmtId="0" fontId="48" fillId="35" borderId="10" xfId="0" applyFont="1" applyFill="1" applyBorder="1" applyAlignment="1">
      <alignment horizontal="center"/>
    </xf>
    <xf numFmtId="167" fontId="48" fillId="35" borderId="0" xfId="0" applyNumberFormat="1" applyFont="1" applyFill="1" applyAlignment="1">
      <alignment horizontal="center"/>
    </xf>
    <xf numFmtId="165" fontId="48" fillId="34" borderId="10" xfId="46" applyNumberFormat="1" applyFont="1" applyFill="1" applyBorder="1" applyAlignment="1">
      <alignment horizontal="center"/>
    </xf>
    <xf numFmtId="164" fontId="48" fillId="34" borderId="0" xfId="0" applyNumberFormat="1" applyFont="1" applyFill="1" applyAlignment="1">
      <alignment horizontal="center"/>
    </xf>
    <xf numFmtId="0" fontId="49" fillId="35" borderId="10" xfId="0" applyFont="1" applyFill="1" applyBorder="1" applyAlignment="1">
      <alignment horizontal="center"/>
    </xf>
    <xf numFmtId="164" fontId="49" fillId="34" borderId="10" xfId="0" applyNumberFormat="1" applyFont="1" applyFill="1" applyBorder="1" applyAlignment="1">
      <alignment horizontal="center"/>
    </xf>
    <xf numFmtId="43" fontId="46" fillId="4" borderId="0" xfId="46" applyFont="1" applyFill="1" applyAlignment="1">
      <alignment/>
    </xf>
    <xf numFmtId="0" fontId="46" fillId="0" borderId="0" xfId="0" applyFont="1" applyAlignment="1">
      <alignment horizontal="center"/>
    </xf>
    <xf numFmtId="165" fontId="50" fillId="33" borderId="0" xfId="46" applyNumberFormat="1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361950</xdr:colOff>
      <xdr:row>2</xdr:row>
      <xdr:rowOff>123825</xdr:rowOff>
    </xdr:to>
    <xdr:pic>
      <xdr:nvPicPr>
        <xdr:cNvPr id="1" name="3 Imagen" descr="Fitness Financiero_L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showGridLines="0" tabSelected="1" zoomScale="120" zoomScaleNormal="120" zoomScalePageLayoutView="0" workbookViewId="0" topLeftCell="A1">
      <selection activeCell="B13" sqref="B13"/>
    </sheetView>
  </sheetViews>
  <sheetFormatPr defaultColWidth="11.421875" defaultRowHeight="15"/>
  <cols>
    <col min="1" max="1" width="4.57421875" style="0" customWidth="1"/>
    <col min="2" max="2" width="30.00390625" style="1" customWidth="1"/>
    <col min="3" max="3" width="11.421875" style="3" customWidth="1"/>
    <col min="4" max="17" width="11.421875" style="2" customWidth="1"/>
    <col min="18" max="18" width="11.421875" style="3" customWidth="1"/>
  </cols>
  <sheetData>
    <row r="1" spans="4:5" s="4" customFormat="1" ht="14.25">
      <c r="D1" s="5"/>
      <c r="E1" s="5"/>
    </row>
    <row r="2" spans="2:18" s="4" customFormat="1" ht="23.25" customHeight="1">
      <c r="B2" s="6"/>
      <c r="C2" s="42" t="s">
        <v>28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7"/>
      <c r="R2" s="7"/>
    </row>
    <row r="3" spans="3:5" s="4" customFormat="1" ht="15" customHeight="1">
      <c r="C3" s="41"/>
      <c r="D3" s="41"/>
      <c r="E3" s="41"/>
    </row>
    <row r="4" spans="2:18" s="10" customFormat="1" ht="15">
      <c r="B4" s="8" t="s">
        <v>0</v>
      </c>
      <c r="C4" s="9" t="s">
        <v>1</v>
      </c>
      <c r="D4" s="36" t="s">
        <v>31</v>
      </c>
      <c r="E4" s="37">
        <v>42400</v>
      </c>
      <c r="F4" s="37">
        <v>42428</v>
      </c>
      <c r="G4" s="37">
        <v>42460</v>
      </c>
      <c r="H4" s="37">
        <v>42490</v>
      </c>
      <c r="I4" s="37">
        <v>42521</v>
      </c>
      <c r="J4" s="37">
        <v>42551</v>
      </c>
      <c r="K4" s="37">
        <v>42582</v>
      </c>
      <c r="L4" s="37">
        <v>42613</v>
      </c>
      <c r="M4" s="37">
        <v>42643</v>
      </c>
      <c r="N4" s="37">
        <v>42674</v>
      </c>
      <c r="O4" s="37">
        <v>42704</v>
      </c>
      <c r="P4" s="37">
        <v>42735</v>
      </c>
      <c r="Q4" s="36" t="s">
        <v>32</v>
      </c>
      <c r="R4" s="39" t="s">
        <v>2</v>
      </c>
    </row>
    <row r="5" spans="2:18" s="4" customFormat="1" ht="15">
      <c r="B5" s="11" t="s">
        <v>3</v>
      </c>
      <c r="C5" s="12" t="s">
        <v>12</v>
      </c>
      <c r="D5" s="13">
        <v>7500</v>
      </c>
      <c r="E5" s="5">
        <f>+D5</f>
        <v>7500</v>
      </c>
      <c r="F5" s="5">
        <f aca="true" t="shared" si="0" ref="F5:P5">+E5</f>
        <v>7500</v>
      </c>
      <c r="G5" s="5">
        <f t="shared" si="0"/>
        <v>7500</v>
      </c>
      <c r="H5" s="5">
        <f t="shared" si="0"/>
        <v>7500</v>
      </c>
      <c r="I5" s="5">
        <f t="shared" si="0"/>
        <v>7500</v>
      </c>
      <c r="J5" s="5">
        <f t="shared" si="0"/>
        <v>7500</v>
      </c>
      <c r="K5" s="5">
        <f t="shared" si="0"/>
        <v>7500</v>
      </c>
      <c r="L5" s="5">
        <f t="shared" si="0"/>
        <v>7500</v>
      </c>
      <c r="M5" s="5">
        <f t="shared" si="0"/>
        <v>7500</v>
      </c>
      <c r="N5" s="5">
        <f t="shared" si="0"/>
        <v>7500</v>
      </c>
      <c r="O5" s="5">
        <f t="shared" si="0"/>
        <v>7500</v>
      </c>
      <c r="P5" s="5">
        <f t="shared" si="0"/>
        <v>7500</v>
      </c>
      <c r="Q5" s="14">
        <f>+SUM(E5:P5)</f>
        <v>90000</v>
      </c>
      <c r="R5" s="15">
        <f aca="true" t="shared" si="1" ref="R5:R11">+Q5/$Q$12</f>
        <v>0.5357142857142857</v>
      </c>
    </row>
    <row r="6" spans="2:18" s="4" customFormat="1" ht="15">
      <c r="B6" s="11" t="s">
        <v>4</v>
      </c>
      <c r="C6" s="12" t="s">
        <v>12</v>
      </c>
      <c r="D6" s="13">
        <v>4500</v>
      </c>
      <c r="E6" s="5">
        <f aca="true" t="shared" si="2" ref="E6:P6">+D6</f>
        <v>4500</v>
      </c>
      <c r="F6" s="5">
        <f t="shared" si="2"/>
        <v>4500</v>
      </c>
      <c r="G6" s="5">
        <f t="shared" si="2"/>
        <v>4500</v>
      </c>
      <c r="H6" s="5">
        <f t="shared" si="2"/>
        <v>4500</v>
      </c>
      <c r="I6" s="5">
        <f t="shared" si="2"/>
        <v>4500</v>
      </c>
      <c r="J6" s="5">
        <f t="shared" si="2"/>
        <v>4500</v>
      </c>
      <c r="K6" s="5">
        <f t="shared" si="2"/>
        <v>4500</v>
      </c>
      <c r="L6" s="5">
        <f t="shared" si="2"/>
        <v>4500</v>
      </c>
      <c r="M6" s="5">
        <f t="shared" si="2"/>
        <v>4500</v>
      </c>
      <c r="N6" s="5">
        <f t="shared" si="2"/>
        <v>4500</v>
      </c>
      <c r="O6" s="5">
        <f t="shared" si="2"/>
        <v>4500</v>
      </c>
      <c r="P6" s="5">
        <f t="shared" si="2"/>
        <v>4500</v>
      </c>
      <c r="Q6" s="14">
        <f aca="true" t="shared" si="3" ref="Q6:Q11">+SUM(E6:P6)</f>
        <v>54000</v>
      </c>
      <c r="R6" s="15">
        <f t="shared" si="1"/>
        <v>0.32142857142857145</v>
      </c>
    </row>
    <row r="7" spans="2:18" s="4" customFormat="1" ht="15">
      <c r="B7" s="11" t="s">
        <v>7</v>
      </c>
      <c r="C7" s="12" t="s">
        <v>12</v>
      </c>
      <c r="D7" s="13">
        <v>1100</v>
      </c>
      <c r="E7" s="5">
        <f aca="true" t="shared" si="4" ref="E7:P7">+D7</f>
        <v>1100</v>
      </c>
      <c r="F7" s="5">
        <f t="shared" si="4"/>
        <v>1100</v>
      </c>
      <c r="G7" s="5">
        <f t="shared" si="4"/>
        <v>1100</v>
      </c>
      <c r="H7" s="5">
        <f t="shared" si="4"/>
        <v>1100</v>
      </c>
      <c r="I7" s="5">
        <f t="shared" si="4"/>
        <v>1100</v>
      </c>
      <c r="J7" s="5">
        <f t="shared" si="4"/>
        <v>1100</v>
      </c>
      <c r="K7" s="5">
        <f t="shared" si="4"/>
        <v>1100</v>
      </c>
      <c r="L7" s="5">
        <f t="shared" si="4"/>
        <v>1100</v>
      </c>
      <c r="M7" s="5">
        <f t="shared" si="4"/>
        <v>1100</v>
      </c>
      <c r="N7" s="5">
        <f t="shared" si="4"/>
        <v>1100</v>
      </c>
      <c r="O7" s="5">
        <f t="shared" si="4"/>
        <v>1100</v>
      </c>
      <c r="P7" s="5">
        <f t="shared" si="4"/>
        <v>1100</v>
      </c>
      <c r="Q7" s="14">
        <f t="shared" si="3"/>
        <v>13200</v>
      </c>
      <c r="R7" s="15">
        <f t="shared" si="1"/>
        <v>0.07857142857142857</v>
      </c>
    </row>
    <row r="8" spans="2:18" s="4" customFormat="1" ht="15">
      <c r="B8" s="11" t="s">
        <v>5</v>
      </c>
      <c r="C8" s="12" t="s">
        <v>12</v>
      </c>
      <c r="D8" s="13">
        <v>900</v>
      </c>
      <c r="E8" s="5">
        <f aca="true" t="shared" si="5" ref="E8:P8">+D8</f>
        <v>900</v>
      </c>
      <c r="F8" s="5">
        <f t="shared" si="5"/>
        <v>900</v>
      </c>
      <c r="G8" s="5">
        <f t="shared" si="5"/>
        <v>900</v>
      </c>
      <c r="H8" s="5">
        <f t="shared" si="5"/>
        <v>900</v>
      </c>
      <c r="I8" s="5">
        <f t="shared" si="5"/>
        <v>900</v>
      </c>
      <c r="J8" s="5">
        <f t="shared" si="5"/>
        <v>900</v>
      </c>
      <c r="K8" s="5">
        <f t="shared" si="5"/>
        <v>900</v>
      </c>
      <c r="L8" s="5">
        <f t="shared" si="5"/>
        <v>900</v>
      </c>
      <c r="M8" s="5">
        <f t="shared" si="5"/>
        <v>900</v>
      </c>
      <c r="N8" s="5">
        <f t="shared" si="5"/>
        <v>900</v>
      </c>
      <c r="O8" s="5">
        <f t="shared" si="5"/>
        <v>900</v>
      </c>
      <c r="P8" s="5">
        <f t="shared" si="5"/>
        <v>900</v>
      </c>
      <c r="Q8" s="14">
        <f t="shared" si="3"/>
        <v>10800</v>
      </c>
      <c r="R8" s="15">
        <f t="shared" si="1"/>
        <v>0.06428571428571428</v>
      </c>
    </row>
    <row r="9" spans="2:18" s="4" customFormat="1" ht="15">
      <c r="B9" s="11" t="s">
        <v>6</v>
      </c>
      <c r="C9" s="12" t="s">
        <v>12</v>
      </c>
      <c r="D9" s="13">
        <v>0</v>
      </c>
      <c r="E9" s="5">
        <f aca="true" t="shared" si="6" ref="E9:P9">+D9</f>
        <v>0</v>
      </c>
      <c r="F9" s="5">
        <f t="shared" si="6"/>
        <v>0</v>
      </c>
      <c r="G9" s="5">
        <f t="shared" si="6"/>
        <v>0</v>
      </c>
      <c r="H9" s="5">
        <f t="shared" si="6"/>
        <v>0</v>
      </c>
      <c r="I9" s="5">
        <f t="shared" si="6"/>
        <v>0</v>
      </c>
      <c r="J9" s="5">
        <f t="shared" si="6"/>
        <v>0</v>
      </c>
      <c r="K9" s="5">
        <f t="shared" si="6"/>
        <v>0</v>
      </c>
      <c r="L9" s="5">
        <f t="shared" si="6"/>
        <v>0</v>
      </c>
      <c r="M9" s="5">
        <f t="shared" si="6"/>
        <v>0</v>
      </c>
      <c r="N9" s="5">
        <f t="shared" si="6"/>
        <v>0</v>
      </c>
      <c r="O9" s="5">
        <f t="shared" si="6"/>
        <v>0</v>
      </c>
      <c r="P9" s="5">
        <f t="shared" si="6"/>
        <v>0</v>
      </c>
      <c r="Q9" s="14">
        <f t="shared" si="3"/>
        <v>0</v>
      </c>
      <c r="R9" s="15">
        <f t="shared" si="1"/>
        <v>0</v>
      </c>
    </row>
    <row r="10" spans="2:18" s="4" customFormat="1" ht="15">
      <c r="B10" s="11" t="s">
        <v>8</v>
      </c>
      <c r="C10" s="12" t="s">
        <v>13</v>
      </c>
      <c r="D10" s="13">
        <v>0</v>
      </c>
      <c r="E10" s="5">
        <f aca="true" t="shared" si="7" ref="E10:P10">+D10</f>
        <v>0</v>
      </c>
      <c r="F10" s="5">
        <f t="shared" si="7"/>
        <v>0</v>
      </c>
      <c r="G10" s="5">
        <f t="shared" si="7"/>
        <v>0</v>
      </c>
      <c r="H10" s="5">
        <f t="shared" si="7"/>
        <v>0</v>
      </c>
      <c r="I10" s="5">
        <f t="shared" si="7"/>
        <v>0</v>
      </c>
      <c r="J10" s="5">
        <f t="shared" si="7"/>
        <v>0</v>
      </c>
      <c r="K10" s="5">
        <f t="shared" si="7"/>
        <v>0</v>
      </c>
      <c r="L10" s="5">
        <f t="shared" si="7"/>
        <v>0</v>
      </c>
      <c r="M10" s="5">
        <f t="shared" si="7"/>
        <v>0</v>
      </c>
      <c r="N10" s="5">
        <f t="shared" si="7"/>
        <v>0</v>
      </c>
      <c r="O10" s="5">
        <f t="shared" si="7"/>
        <v>0</v>
      </c>
      <c r="P10" s="5">
        <f t="shared" si="7"/>
        <v>0</v>
      </c>
      <c r="Q10" s="14">
        <f t="shared" si="3"/>
        <v>0</v>
      </c>
      <c r="R10" s="15">
        <f t="shared" si="1"/>
        <v>0</v>
      </c>
    </row>
    <row r="11" spans="2:18" s="4" customFormat="1" ht="15">
      <c r="B11" s="11" t="s">
        <v>9</v>
      </c>
      <c r="C11" s="12" t="s">
        <v>13</v>
      </c>
      <c r="D11" s="13">
        <v>0</v>
      </c>
      <c r="E11" s="5">
        <f aca="true" t="shared" si="8" ref="E11:P11">+D11</f>
        <v>0</v>
      </c>
      <c r="F11" s="5">
        <f t="shared" si="8"/>
        <v>0</v>
      </c>
      <c r="G11" s="5">
        <f t="shared" si="8"/>
        <v>0</v>
      </c>
      <c r="H11" s="5">
        <f t="shared" si="8"/>
        <v>0</v>
      </c>
      <c r="I11" s="5">
        <f t="shared" si="8"/>
        <v>0</v>
      </c>
      <c r="J11" s="5">
        <f t="shared" si="8"/>
        <v>0</v>
      </c>
      <c r="K11" s="5">
        <f t="shared" si="8"/>
        <v>0</v>
      </c>
      <c r="L11" s="5">
        <f t="shared" si="8"/>
        <v>0</v>
      </c>
      <c r="M11" s="5">
        <f t="shared" si="8"/>
        <v>0</v>
      </c>
      <c r="N11" s="5">
        <f t="shared" si="8"/>
        <v>0</v>
      </c>
      <c r="O11" s="5">
        <f t="shared" si="8"/>
        <v>0</v>
      </c>
      <c r="P11" s="5">
        <f t="shared" si="8"/>
        <v>0</v>
      </c>
      <c r="Q11" s="14">
        <f t="shared" si="3"/>
        <v>0</v>
      </c>
      <c r="R11" s="15">
        <f t="shared" si="1"/>
        <v>0</v>
      </c>
    </row>
    <row r="12" spans="2:18" s="21" customFormat="1" ht="15.75" thickBot="1">
      <c r="B12" s="16" t="s">
        <v>10</v>
      </c>
      <c r="C12" s="17"/>
      <c r="D12" s="18">
        <f aca="true" t="shared" si="9" ref="D12:R12">SUM(D5:D11)</f>
        <v>14000</v>
      </c>
      <c r="E12" s="19">
        <f t="shared" si="9"/>
        <v>14000</v>
      </c>
      <c r="F12" s="19">
        <f t="shared" si="9"/>
        <v>14000</v>
      </c>
      <c r="G12" s="19">
        <f t="shared" si="9"/>
        <v>14000</v>
      </c>
      <c r="H12" s="19">
        <f t="shared" si="9"/>
        <v>14000</v>
      </c>
      <c r="I12" s="19">
        <f t="shared" si="9"/>
        <v>14000</v>
      </c>
      <c r="J12" s="19">
        <f t="shared" si="9"/>
        <v>14000</v>
      </c>
      <c r="K12" s="19">
        <f t="shared" si="9"/>
        <v>14000</v>
      </c>
      <c r="L12" s="19">
        <f t="shared" si="9"/>
        <v>14000</v>
      </c>
      <c r="M12" s="19">
        <f t="shared" si="9"/>
        <v>14000</v>
      </c>
      <c r="N12" s="19">
        <f t="shared" si="9"/>
        <v>14000</v>
      </c>
      <c r="O12" s="19">
        <f t="shared" si="9"/>
        <v>14000</v>
      </c>
      <c r="P12" s="19">
        <f t="shared" si="9"/>
        <v>14000</v>
      </c>
      <c r="Q12" s="18">
        <f t="shared" si="9"/>
        <v>168000</v>
      </c>
      <c r="R12" s="20">
        <f t="shared" si="9"/>
        <v>1</v>
      </c>
    </row>
    <row r="13" spans="2:18" s="4" customFormat="1" ht="15">
      <c r="B13" s="40" t="s">
        <v>30</v>
      </c>
      <c r="C13" s="22">
        <v>0.1</v>
      </c>
      <c r="D13" s="23">
        <f>-D12*$C$13</f>
        <v>-1400</v>
      </c>
      <c r="E13" s="24">
        <f aca="true" t="shared" si="10" ref="E13:Q13">-E12*$C$13</f>
        <v>-1400</v>
      </c>
      <c r="F13" s="24">
        <f t="shared" si="10"/>
        <v>-1400</v>
      </c>
      <c r="G13" s="24">
        <f t="shared" si="10"/>
        <v>-1400</v>
      </c>
      <c r="H13" s="24">
        <f t="shared" si="10"/>
        <v>-1400</v>
      </c>
      <c r="I13" s="24">
        <f t="shared" si="10"/>
        <v>-1400</v>
      </c>
      <c r="J13" s="24">
        <f t="shared" si="10"/>
        <v>-1400</v>
      </c>
      <c r="K13" s="24">
        <f t="shared" si="10"/>
        <v>-1400</v>
      </c>
      <c r="L13" s="24">
        <f t="shared" si="10"/>
        <v>-1400</v>
      </c>
      <c r="M13" s="24">
        <f t="shared" si="10"/>
        <v>-1400</v>
      </c>
      <c r="N13" s="24">
        <f t="shared" si="10"/>
        <v>-1400</v>
      </c>
      <c r="O13" s="24">
        <f t="shared" si="10"/>
        <v>-1400</v>
      </c>
      <c r="P13" s="24">
        <f t="shared" si="10"/>
        <v>-1400</v>
      </c>
      <c r="Q13" s="25">
        <f t="shared" si="10"/>
        <v>-16800</v>
      </c>
      <c r="R13" s="26">
        <f>+Q13/$Q$12</f>
        <v>-0.1</v>
      </c>
    </row>
    <row r="14" spans="2:18" s="21" customFormat="1" ht="15.75" thickBot="1">
      <c r="B14" s="16" t="s">
        <v>29</v>
      </c>
      <c r="C14" s="17"/>
      <c r="D14" s="18">
        <f>+D12+D13</f>
        <v>12600</v>
      </c>
      <c r="E14" s="19">
        <f aca="true" t="shared" si="11" ref="E14:Q14">+E12+E13</f>
        <v>12600</v>
      </c>
      <c r="F14" s="19">
        <f t="shared" si="11"/>
        <v>12600</v>
      </c>
      <c r="G14" s="19">
        <f t="shared" si="11"/>
        <v>12600</v>
      </c>
      <c r="H14" s="19">
        <f t="shared" si="11"/>
        <v>12600</v>
      </c>
      <c r="I14" s="19">
        <f t="shared" si="11"/>
        <v>12600</v>
      </c>
      <c r="J14" s="19">
        <f t="shared" si="11"/>
        <v>12600</v>
      </c>
      <c r="K14" s="19">
        <f t="shared" si="11"/>
        <v>12600</v>
      </c>
      <c r="L14" s="19">
        <f t="shared" si="11"/>
        <v>12600</v>
      </c>
      <c r="M14" s="19">
        <f t="shared" si="11"/>
        <v>12600</v>
      </c>
      <c r="N14" s="19">
        <f t="shared" si="11"/>
        <v>12600</v>
      </c>
      <c r="O14" s="19">
        <f t="shared" si="11"/>
        <v>12600</v>
      </c>
      <c r="P14" s="19">
        <f t="shared" si="11"/>
        <v>12600</v>
      </c>
      <c r="Q14" s="18">
        <f t="shared" si="11"/>
        <v>151200</v>
      </c>
      <c r="R14" s="20">
        <f>+Q14/$Q$12</f>
        <v>0.9</v>
      </c>
    </row>
    <row r="15" spans="2:18" s="4" customFormat="1" ht="15">
      <c r="B15" s="11"/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2"/>
    </row>
    <row r="16" spans="2:18" s="21" customFormat="1" ht="15">
      <c r="B16" s="27" t="s">
        <v>11</v>
      </c>
      <c r="C16" s="28" t="str">
        <f>+C4</f>
        <v>.</v>
      </c>
      <c r="D16" s="34" t="str">
        <f aca="true" t="shared" si="12" ref="D16:R16">+D4</f>
        <v>Prom 2015</v>
      </c>
      <c r="E16" s="35">
        <f t="shared" si="12"/>
        <v>42400</v>
      </c>
      <c r="F16" s="35">
        <f t="shared" si="12"/>
        <v>42428</v>
      </c>
      <c r="G16" s="35">
        <f t="shared" si="12"/>
        <v>42460</v>
      </c>
      <c r="H16" s="35">
        <f t="shared" si="12"/>
        <v>42490</v>
      </c>
      <c r="I16" s="35">
        <f t="shared" si="12"/>
        <v>42521</v>
      </c>
      <c r="J16" s="35">
        <f t="shared" si="12"/>
        <v>42551</v>
      </c>
      <c r="K16" s="35">
        <f t="shared" si="12"/>
        <v>42582</v>
      </c>
      <c r="L16" s="35">
        <f t="shared" si="12"/>
        <v>42613</v>
      </c>
      <c r="M16" s="35">
        <f t="shared" si="12"/>
        <v>42643</v>
      </c>
      <c r="N16" s="35">
        <f t="shared" si="12"/>
        <v>42674</v>
      </c>
      <c r="O16" s="35">
        <f t="shared" si="12"/>
        <v>42704</v>
      </c>
      <c r="P16" s="35">
        <f t="shared" si="12"/>
        <v>42735</v>
      </c>
      <c r="Q16" s="34" t="str">
        <f t="shared" si="12"/>
        <v>TOTAL 2016</v>
      </c>
      <c r="R16" s="38" t="str">
        <f t="shared" si="12"/>
        <v>%</v>
      </c>
    </row>
    <row r="17" spans="2:18" s="4" customFormat="1" ht="15">
      <c r="B17" s="11" t="s">
        <v>17</v>
      </c>
      <c r="C17" s="12" t="s">
        <v>12</v>
      </c>
      <c r="D17" s="13">
        <v>3250</v>
      </c>
      <c r="E17" s="5">
        <f>+D17</f>
        <v>3250</v>
      </c>
      <c r="F17" s="5">
        <f aca="true" t="shared" si="13" ref="F17:P17">+E17</f>
        <v>3250</v>
      </c>
      <c r="G17" s="5">
        <f t="shared" si="13"/>
        <v>3250</v>
      </c>
      <c r="H17" s="5">
        <f t="shared" si="13"/>
        <v>3250</v>
      </c>
      <c r="I17" s="5">
        <f t="shared" si="13"/>
        <v>3250</v>
      </c>
      <c r="J17" s="5">
        <f t="shared" si="13"/>
        <v>3250</v>
      </c>
      <c r="K17" s="5">
        <f t="shared" si="13"/>
        <v>3250</v>
      </c>
      <c r="L17" s="5">
        <f t="shared" si="13"/>
        <v>3250</v>
      </c>
      <c r="M17" s="5">
        <f t="shared" si="13"/>
        <v>3250</v>
      </c>
      <c r="N17" s="5">
        <f t="shared" si="13"/>
        <v>3250</v>
      </c>
      <c r="O17" s="5">
        <f t="shared" si="13"/>
        <v>3250</v>
      </c>
      <c r="P17" s="5">
        <f t="shared" si="13"/>
        <v>3250</v>
      </c>
      <c r="Q17" s="14">
        <f>+SUM(E17:P17)</f>
        <v>39000</v>
      </c>
      <c r="R17" s="15">
        <f aca="true" t="shared" si="14" ref="R17:R25">+Q17/$Q$26</f>
        <v>0.2925292529252925</v>
      </c>
    </row>
    <row r="18" spans="2:18" s="4" customFormat="1" ht="15">
      <c r="B18" s="11" t="s">
        <v>14</v>
      </c>
      <c r="C18" s="12" t="s">
        <v>12</v>
      </c>
      <c r="D18" s="13">
        <v>610</v>
      </c>
      <c r="E18" s="5">
        <f aca="true" t="shared" si="15" ref="E18:P18">+D18</f>
        <v>610</v>
      </c>
      <c r="F18" s="5">
        <f t="shared" si="15"/>
        <v>610</v>
      </c>
      <c r="G18" s="5">
        <f t="shared" si="15"/>
        <v>610</v>
      </c>
      <c r="H18" s="5">
        <f t="shared" si="15"/>
        <v>610</v>
      </c>
      <c r="I18" s="5">
        <f t="shared" si="15"/>
        <v>610</v>
      </c>
      <c r="J18" s="5">
        <f t="shared" si="15"/>
        <v>610</v>
      </c>
      <c r="K18" s="5">
        <f t="shared" si="15"/>
        <v>610</v>
      </c>
      <c r="L18" s="5">
        <f t="shared" si="15"/>
        <v>610</v>
      </c>
      <c r="M18" s="5">
        <f t="shared" si="15"/>
        <v>610</v>
      </c>
      <c r="N18" s="5">
        <f t="shared" si="15"/>
        <v>610</v>
      </c>
      <c r="O18" s="5">
        <f t="shared" si="15"/>
        <v>610</v>
      </c>
      <c r="P18" s="5">
        <f t="shared" si="15"/>
        <v>610</v>
      </c>
      <c r="Q18" s="14">
        <f aca="true" t="shared" si="16" ref="Q18:Q25">+SUM(E18:P18)</f>
        <v>7320</v>
      </c>
      <c r="R18" s="15">
        <f t="shared" si="14"/>
        <v>0.05490549054905491</v>
      </c>
    </row>
    <row r="19" spans="2:18" s="4" customFormat="1" ht="15">
      <c r="B19" s="11" t="s">
        <v>18</v>
      </c>
      <c r="C19" s="12" t="s">
        <v>12</v>
      </c>
      <c r="D19" s="13">
        <v>2170</v>
      </c>
      <c r="E19" s="5">
        <f aca="true" t="shared" si="17" ref="E19:P19">+D19</f>
        <v>2170</v>
      </c>
      <c r="F19" s="5">
        <f t="shared" si="17"/>
        <v>2170</v>
      </c>
      <c r="G19" s="5">
        <f t="shared" si="17"/>
        <v>2170</v>
      </c>
      <c r="H19" s="5">
        <f t="shared" si="17"/>
        <v>2170</v>
      </c>
      <c r="I19" s="5">
        <f t="shared" si="17"/>
        <v>2170</v>
      </c>
      <c r="J19" s="5">
        <f t="shared" si="17"/>
        <v>2170</v>
      </c>
      <c r="K19" s="5">
        <f t="shared" si="17"/>
        <v>2170</v>
      </c>
      <c r="L19" s="5">
        <f t="shared" si="17"/>
        <v>2170</v>
      </c>
      <c r="M19" s="5">
        <f t="shared" si="17"/>
        <v>2170</v>
      </c>
      <c r="N19" s="5">
        <f t="shared" si="17"/>
        <v>2170</v>
      </c>
      <c r="O19" s="5">
        <f t="shared" si="17"/>
        <v>2170</v>
      </c>
      <c r="P19" s="5">
        <f t="shared" si="17"/>
        <v>2170</v>
      </c>
      <c r="Q19" s="14">
        <f t="shared" si="16"/>
        <v>26040</v>
      </c>
      <c r="R19" s="15">
        <f t="shared" si="14"/>
        <v>0.19531953195319532</v>
      </c>
    </row>
    <row r="20" spans="2:18" s="4" customFormat="1" ht="15">
      <c r="B20" s="11" t="s">
        <v>21</v>
      </c>
      <c r="C20" s="12" t="s">
        <v>12</v>
      </c>
      <c r="D20" s="13">
        <v>550</v>
      </c>
      <c r="E20" s="5">
        <f aca="true" t="shared" si="18" ref="E20:P20">+D20</f>
        <v>550</v>
      </c>
      <c r="F20" s="5">
        <f t="shared" si="18"/>
        <v>550</v>
      </c>
      <c r="G20" s="5">
        <f t="shared" si="18"/>
        <v>550</v>
      </c>
      <c r="H20" s="5">
        <f t="shared" si="18"/>
        <v>550</v>
      </c>
      <c r="I20" s="5">
        <f t="shared" si="18"/>
        <v>550</v>
      </c>
      <c r="J20" s="5">
        <f t="shared" si="18"/>
        <v>550</v>
      </c>
      <c r="K20" s="5">
        <f t="shared" si="18"/>
        <v>550</v>
      </c>
      <c r="L20" s="5">
        <f t="shared" si="18"/>
        <v>550</v>
      </c>
      <c r="M20" s="5">
        <f t="shared" si="18"/>
        <v>550</v>
      </c>
      <c r="N20" s="5">
        <f t="shared" si="18"/>
        <v>550</v>
      </c>
      <c r="O20" s="5">
        <f t="shared" si="18"/>
        <v>550</v>
      </c>
      <c r="P20" s="5">
        <f t="shared" si="18"/>
        <v>550</v>
      </c>
      <c r="Q20" s="14">
        <f t="shared" si="16"/>
        <v>6600</v>
      </c>
      <c r="R20" s="15">
        <f t="shared" si="14"/>
        <v>0.04950495049504951</v>
      </c>
    </row>
    <row r="21" spans="2:18" s="4" customFormat="1" ht="15">
      <c r="B21" s="11" t="s">
        <v>22</v>
      </c>
      <c r="C21" s="12" t="s">
        <v>12</v>
      </c>
      <c r="D21" s="13">
        <v>610</v>
      </c>
      <c r="E21" s="5">
        <f aca="true" t="shared" si="19" ref="E21:P21">+D21</f>
        <v>610</v>
      </c>
      <c r="F21" s="5">
        <f t="shared" si="19"/>
        <v>610</v>
      </c>
      <c r="G21" s="5">
        <f t="shared" si="19"/>
        <v>610</v>
      </c>
      <c r="H21" s="5">
        <f t="shared" si="19"/>
        <v>610</v>
      </c>
      <c r="I21" s="5">
        <f t="shared" si="19"/>
        <v>610</v>
      </c>
      <c r="J21" s="5">
        <f t="shared" si="19"/>
        <v>610</v>
      </c>
      <c r="K21" s="5">
        <f t="shared" si="19"/>
        <v>610</v>
      </c>
      <c r="L21" s="5">
        <f t="shared" si="19"/>
        <v>610</v>
      </c>
      <c r="M21" s="5">
        <f t="shared" si="19"/>
        <v>610</v>
      </c>
      <c r="N21" s="5">
        <f t="shared" si="19"/>
        <v>610</v>
      </c>
      <c r="O21" s="5">
        <f t="shared" si="19"/>
        <v>610</v>
      </c>
      <c r="P21" s="5">
        <f t="shared" si="19"/>
        <v>610</v>
      </c>
      <c r="Q21" s="14">
        <f t="shared" si="16"/>
        <v>7320</v>
      </c>
      <c r="R21" s="15">
        <f t="shared" si="14"/>
        <v>0.05490549054905491</v>
      </c>
    </row>
    <row r="22" spans="2:18" s="4" customFormat="1" ht="15">
      <c r="B22" s="11" t="s">
        <v>15</v>
      </c>
      <c r="C22" s="12" t="s">
        <v>12</v>
      </c>
      <c r="D22" s="13">
        <v>1670</v>
      </c>
      <c r="E22" s="5">
        <f aca="true" t="shared" si="20" ref="E22:P22">+D22</f>
        <v>1670</v>
      </c>
      <c r="F22" s="5">
        <f t="shared" si="20"/>
        <v>1670</v>
      </c>
      <c r="G22" s="5">
        <f t="shared" si="20"/>
        <v>1670</v>
      </c>
      <c r="H22" s="5">
        <f t="shared" si="20"/>
        <v>1670</v>
      </c>
      <c r="I22" s="5">
        <f t="shared" si="20"/>
        <v>1670</v>
      </c>
      <c r="J22" s="5">
        <f t="shared" si="20"/>
        <v>1670</v>
      </c>
      <c r="K22" s="5">
        <f t="shared" si="20"/>
        <v>1670</v>
      </c>
      <c r="L22" s="5">
        <f t="shared" si="20"/>
        <v>1670</v>
      </c>
      <c r="M22" s="5">
        <f t="shared" si="20"/>
        <v>1670</v>
      </c>
      <c r="N22" s="5">
        <f t="shared" si="20"/>
        <v>1670</v>
      </c>
      <c r="O22" s="5">
        <f t="shared" si="20"/>
        <v>1670</v>
      </c>
      <c r="P22" s="5">
        <f t="shared" si="20"/>
        <v>1670</v>
      </c>
      <c r="Q22" s="14">
        <f t="shared" si="16"/>
        <v>20040</v>
      </c>
      <c r="R22" s="15">
        <f t="shared" si="14"/>
        <v>0.15031503150315031</v>
      </c>
    </row>
    <row r="23" spans="2:18" s="4" customFormat="1" ht="15">
      <c r="B23" s="11" t="s">
        <v>19</v>
      </c>
      <c r="C23" s="12" t="s">
        <v>12</v>
      </c>
      <c r="D23" s="13">
        <v>875</v>
      </c>
      <c r="E23" s="5">
        <f aca="true" t="shared" si="21" ref="E23:P23">+D23</f>
        <v>875</v>
      </c>
      <c r="F23" s="5">
        <f t="shared" si="21"/>
        <v>875</v>
      </c>
      <c r="G23" s="5">
        <f t="shared" si="21"/>
        <v>875</v>
      </c>
      <c r="H23" s="5">
        <f t="shared" si="21"/>
        <v>875</v>
      </c>
      <c r="I23" s="5">
        <f t="shared" si="21"/>
        <v>875</v>
      </c>
      <c r="J23" s="5">
        <f t="shared" si="21"/>
        <v>875</v>
      </c>
      <c r="K23" s="5">
        <f t="shared" si="21"/>
        <v>875</v>
      </c>
      <c r="L23" s="5">
        <f t="shared" si="21"/>
        <v>875</v>
      </c>
      <c r="M23" s="5">
        <f t="shared" si="21"/>
        <v>875</v>
      </c>
      <c r="N23" s="5">
        <f t="shared" si="21"/>
        <v>875</v>
      </c>
      <c r="O23" s="5">
        <f t="shared" si="21"/>
        <v>875</v>
      </c>
      <c r="P23" s="5">
        <f t="shared" si="21"/>
        <v>875</v>
      </c>
      <c r="Q23" s="14">
        <f t="shared" si="16"/>
        <v>10500</v>
      </c>
      <c r="R23" s="15">
        <f t="shared" si="14"/>
        <v>0.07875787578757876</v>
      </c>
    </row>
    <row r="24" spans="2:18" s="4" customFormat="1" ht="15">
      <c r="B24" s="11" t="s">
        <v>16</v>
      </c>
      <c r="C24" s="12" t="s">
        <v>12</v>
      </c>
      <c r="D24" s="13">
        <v>1000</v>
      </c>
      <c r="E24" s="5">
        <f aca="true" t="shared" si="22" ref="E24:P24">+D24</f>
        <v>1000</v>
      </c>
      <c r="F24" s="5">
        <f t="shared" si="22"/>
        <v>1000</v>
      </c>
      <c r="G24" s="5">
        <f t="shared" si="22"/>
        <v>1000</v>
      </c>
      <c r="H24" s="5">
        <f t="shared" si="22"/>
        <v>1000</v>
      </c>
      <c r="I24" s="5">
        <f t="shared" si="22"/>
        <v>1000</v>
      </c>
      <c r="J24" s="5">
        <f t="shared" si="22"/>
        <v>1000</v>
      </c>
      <c r="K24" s="5">
        <f t="shared" si="22"/>
        <v>1000</v>
      </c>
      <c r="L24" s="5">
        <f t="shared" si="22"/>
        <v>1000</v>
      </c>
      <c r="M24" s="5">
        <f t="shared" si="22"/>
        <v>1000</v>
      </c>
      <c r="N24" s="5">
        <f t="shared" si="22"/>
        <v>1000</v>
      </c>
      <c r="O24" s="5">
        <f t="shared" si="22"/>
        <v>1000</v>
      </c>
      <c r="P24" s="5">
        <f t="shared" si="22"/>
        <v>1000</v>
      </c>
      <c r="Q24" s="14">
        <f t="shared" si="16"/>
        <v>12000</v>
      </c>
      <c r="R24" s="15">
        <f t="shared" si="14"/>
        <v>0.09000900090009001</v>
      </c>
    </row>
    <row r="25" spans="2:18" s="4" customFormat="1" ht="15">
      <c r="B25" s="11" t="s">
        <v>20</v>
      </c>
      <c r="C25" s="12" t="s">
        <v>12</v>
      </c>
      <c r="D25" s="13">
        <v>375</v>
      </c>
      <c r="E25" s="5">
        <f aca="true" t="shared" si="23" ref="E25:P25">+D25</f>
        <v>375</v>
      </c>
      <c r="F25" s="5">
        <f t="shared" si="23"/>
        <v>375</v>
      </c>
      <c r="G25" s="5">
        <f t="shared" si="23"/>
        <v>375</v>
      </c>
      <c r="H25" s="5">
        <f t="shared" si="23"/>
        <v>375</v>
      </c>
      <c r="I25" s="5">
        <f t="shared" si="23"/>
        <v>375</v>
      </c>
      <c r="J25" s="5">
        <f t="shared" si="23"/>
        <v>375</v>
      </c>
      <c r="K25" s="5">
        <f t="shared" si="23"/>
        <v>375</v>
      </c>
      <c r="L25" s="5">
        <f t="shared" si="23"/>
        <v>375</v>
      </c>
      <c r="M25" s="5">
        <f t="shared" si="23"/>
        <v>375</v>
      </c>
      <c r="N25" s="5">
        <f t="shared" si="23"/>
        <v>375</v>
      </c>
      <c r="O25" s="5">
        <f t="shared" si="23"/>
        <v>375</v>
      </c>
      <c r="P25" s="5">
        <f t="shared" si="23"/>
        <v>375</v>
      </c>
      <c r="Q25" s="14">
        <f t="shared" si="16"/>
        <v>4500</v>
      </c>
      <c r="R25" s="15">
        <f t="shared" si="14"/>
        <v>0.03375337533753375</v>
      </c>
    </row>
    <row r="26" spans="2:18" s="21" customFormat="1" ht="15.75" thickBot="1">
      <c r="B26" s="16" t="s">
        <v>23</v>
      </c>
      <c r="C26" s="17"/>
      <c r="D26" s="18">
        <f>SUM(D17:D25)</f>
        <v>11110</v>
      </c>
      <c r="E26" s="19">
        <f>SUM(E17:E25)</f>
        <v>11110</v>
      </c>
      <c r="F26" s="19">
        <f aca="true" t="shared" si="24" ref="F26:Q26">SUM(F17:F25)</f>
        <v>11110</v>
      </c>
      <c r="G26" s="19">
        <f t="shared" si="24"/>
        <v>11110</v>
      </c>
      <c r="H26" s="19">
        <f t="shared" si="24"/>
        <v>11110</v>
      </c>
      <c r="I26" s="19">
        <f t="shared" si="24"/>
        <v>11110</v>
      </c>
      <c r="J26" s="19">
        <f t="shared" si="24"/>
        <v>11110</v>
      </c>
      <c r="K26" s="19">
        <f t="shared" si="24"/>
        <v>11110</v>
      </c>
      <c r="L26" s="19">
        <f t="shared" si="24"/>
        <v>11110</v>
      </c>
      <c r="M26" s="19">
        <f t="shared" si="24"/>
        <v>11110</v>
      </c>
      <c r="N26" s="19">
        <f t="shared" si="24"/>
        <v>11110</v>
      </c>
      <c r="O26" s="19">
        <f t="shared" si="24"/>
        <v>11110</v>
      </c>
      <c r="P26" s="19">
        <f t="shared" si="24"/>
        <v>11110</v>
      </c>
      <c r="Q26" s="18">
        <f t="shared" si="24"/>
        <v>133320</v>
      </c>
      <c r="R26" s="20">
        <f>SUM(R17:R25)</f>
        <v>1</v>
      </c>
    </row>
    <row r="27" spans="2:18" s="4" customFormat="1" ht="15">
      <c r="B27" s="11"/>
      <c r="C27" s="12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3"/>
      <c r="R27" s="29"/>
    </row>
    <row r="28" spans="2:18" s="21" customFormat="1" ht="15.75" thickBot="1">
      <c r="B28" s="16" t="s">
        <v>24</v>
      </c>
      <c r="C28" s="17"/>
      <c r="D28" s="30">
        <f>+D14-D26</f>
        <v>1490</v>
      </c>
      <c r="E28" s="31">
        <f aca="true" t="shared" si="25" ref="E28:Q28">+E14-E26</f>
        <v>1490</v>
      </c>
      <c r="F28" s="31">
        <f t="shared" si="25"/>
        <v>1490</v>
      </c>
      <c r="G28" s="31">
        <f t="shared" si="25"/>
        <v>1490</v>
      </c>
      <c r="H28" s="31">
        <f t="shared" si="25"/>
        <v>1490</v>
      </c>
      <c r="I28" s="31">
        <f t="shared" si="25"/>
        <v>1490</v>
      </c>
      <c r="J28" s="31">
        <f t="shared" si="25"/>
        <v>1490</v>
      </c>
      <c r="K28" s="31">
        <f t="shared" si="25"/>
        <v>1490</v>
      </c>
      <c r="L28" s="31">
        <f t="shared" si="25"/>
        <v>1490</v>
      </c>
      <c r="M28" s="31">
        <f t="shared" si="25"/>
        <v>1490</v>
      </c>
      <c r="N28" s="31">
        <f t="shared" si="25"/>
        <v>1490</v>
      </c>
      <c r="O28" s="31">
        <f t="shared" si="25"/>
        <v>1490</v>
      </c>
      <c r="P28" s="31">
        <f t="shared" si="25"/>
        <v>1490</v>
      </c>
      <c r="Q28" s="30">
        <f t="shared" si="25"/>
        <v>17880</v>
      </c>
      <c r="R28" s="32">
        <f>+Q28/Q12</f>
        <v>0.10642857142857143</v>
      </c>
    </row>
    <row r="29" spans="2:18" s="4" customFormat="1" ht="15.75" thickBot="1">
      <c r="B29" s="11"/>
      <c r="C29" s="1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2"/>
    </row>
    <row r="30" spans="2:18" s="4" customFormat="1" ht="15.75" thickBot="1">
      <c r="B30" s="11" t="s">
        <v>25</v>
      </c>
      <c r="C30" s="12"/>
      <c r="D30" s="5"/>
      <c r="E30" s="33">
        <v>22000</v>
      </c>
      <c r="F30" s="5">
        <f>+E32</f>
        <v>23490</v>
      </c>
      <c r="G30" s="5">
        <f aca="true" t="shared" si="26" ref="G30:P30">+F32</f>
        <v>24980</v>
      </c>
      <c r="H30" s="5">
        <f t="shared" si="26"/>
        <v>26470</v>
      </c>
      <c r="I30" s="5">
        <f t="shared" si="26"/>
        <v>27960</v>
      </c>
      <c r="J30" s="5">
        <f t="shared" si="26"/>
        <v>29450</v>
      </c>
      <c r="K30" s="5">
        <f t="shared" si="26"/>
        <v>30940</v>
      </c>
      <c r="L30" s="5">
        <f t="shared" si="26"/>
        <v>32430</v>
      </c>
      <c r="M30" s="5">
        <f t="shared" si="26"/>
        <v>33920</v>
      </c>
      <c r="N30" s="5">
        <f t="shared" si="26"/>
        <v>35410</v>
      </c>
      <c r="O30" s="5">
        <f t="shared" si="26"/>
        <v>36900</v>
      </c>
      <c r="P30" s="5">
        <f t="shared" si="26"/>
        <v>38390</v>
      </c>
      <c r="Q30" s="33">
        <f>+E30</f>
        <v>22000</v>
      </c>
      <c r="R30" s="12"/>
    </row>
    <row r="31" spans="2:18" s="4" customFormat="1" ht="15">
      <c r="B31" s="11" t="s">
        <v>26</v>
      </c>
      <c r="C31" s="12"/>
      <c r="D31" s="5"/>
      <c r="E31" s="5">
        <f>+E28</f>
        <v>1490</v>
      </c>
      <c r="F31" s="5">
        <f aca="true" t="shared" si="27" ref="F31:P31">+F28</f>
        <v>1490</v>
      </c>
      <c r="G31" s="5">
        <f t="shared" si="27"/>
        <v>1490</v>
      </c>
      <c r="H31" s="5">
        <f t="shared" si="27"/>
        <v>1490</v>
      </c>
      <c r="I31" s="5">
        <f t="shared" si="27"/>
        <v>1490</v>
      </c>
      <c r="J31" s="5">
        <f t="shared" si="27"/>
        <v>1490</v>
      </c>
      <c r="K31" s="5">
        <f t="shared" si="27"/>
        <v>1490</v>
      </c>
      <c r="L31" s="5">
        <f t="shared" si="27"/>
        <v>1490</v>
      </c>
      <c r="M31" s="5">
        <f t="shared" si="27"/>
        <v>1490</v>
      </c>
      <c r="N31" s="5">
        <f t="shared" si="27"/>
        <v>1490</v>
      </c>
      <c r="O31" s="5">
        <f t="shared" si="27"/>
        <v>1490</v>
      </c>
      <c r="P31" s="5">
        <f t="shared" si="27"/>
        <v>1490</v>
      </c>
      <c r="Q31" s="5">
        <f>+Q28</f>
        <v>17880</v>
      </c>
      <c r="R31" s="12"/>
    </row>
    <row r="32" spans="2:18" s="4" customFormat="1" ht="15.75" thickBot="1">
      <c r="B32" s="16" t="s">
        <v>27</v>
      </c>
      <c r="C32" s="12"/>
      <c r="D32" s="5"/>
      <c r="E32" s="19">
        <f>+E30+E31</f>
        <v>23490</v>
      </c>
      <c r="F32" s="19">
        <f>+F30+F31</f>
        <v>24980</v>
      </c>
      <c r="G32" s="19">
        <f>+G30+G31</f>
        <v>26470</v>
      </c>
      <c r="H32" s="19">
        <f>+H30+H31</f>
        <v>27960</v>
      </c>
      <c r="I32" s="19">
        <f>+I30+I31</f>
        <v>29450</v>
      </c>
      <c r="J32" s="19">
        <f>+J30+J31</f>
        <v>30940</v>
      </c>
      <c r="K32" s="19">
        <f>+K30+K31</f>
        <v>32430</v>
      </c>
      <c r="L32" s="19">
        <f>+L30+L31</f>
        <v>33920</v>
      </c>
      <c r="M32" s="19">
        <f>+M30+M31</f>
        <v>35410</v>
      </c>
      <c r="N32" s="19">
        <f>+N30+N31</f>
        <v>36900</v>
      </c>
      <c r="O32" s="19">
        <f>+O30+O31</f>
        <v>38390</v>
      </c>
      <c r="P32" s="19">
        <f>+P30+P31</f>
        <v>39880</v>
      </c>
      <c r="Q32" s="19">
        <f>+Q30+Q31</f>
        <v>39880</v>
      </c>
      <c r="R32" s="12"/>
    </row>
    <row r="33" spans="2:18" s="4" customFormat="1" ht="15">
      <c r="B33" s="11"/>
      <c r="C33" s="1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2"/>
    </row>
  </sheetData>
  <sheetProtection/>
  <mergeCells count="2">
    <mergeCell ref="C3:E3"/>
    <mergeCell ref="C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Fabi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 Fiorito</dc:creator>
  <cp:keywords/>
  <dc:description/>
  <cp:lastModifiedBy>Fabian</cp:lastModifiedBy>
  <cp:lastPrinted>2015-04-20T18:05:16Z</cp:lastPrinted>
  <dcterms:created xsi:type="dcterms:W3CDTF">2014-12-02T13:29:27Z</dcterms:created>
  <dcterms:modified xsi:type="dcterms:W3CDTF">2015-12-11T01:25:34Z</dcterms:modified>
  <cp:category/>
  <cp:version/>
  <cp:contentType/>
  <cp:contentStatus/>
</cp:coreProperties>
</file>